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5103 sub. electròdes ZOLL i plaques electroquirúrgiques (NO PUB)\INICI\"/>
    </mc:Choice>
  </mc:AlternateContent>
  <xr:revisionPtr revIDLastSave="0" documentId="13_ncr:1_{3513BB1F-34BE-42C9-8A8C-5773CE9D3F2D}" xr6:coauthVersionLast="47" xr6:coauthVersionMax="47" xr10:uidLastSave="{00000000-0000-0000-0000-000000000000}"/>
  <bookViews>
    <workbookView xWindow="-28920" yWindow="-120" windowWidth="29040" windowHeight="15720" tabRatio="904" xr2:uid="{00000000-000D-0000-FFFF-FFFF00000000}"/>
  </bookViews>
  <sheets>
    <sheet name="LOT 1_Electrodes desf.port.AED3" sheetId="21" r:id="rId1"/>
    <sheet name="LOT 2_placa 2 segments neutre" sheetId="1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21" l="1"/>
  <c r="K14" i="21"/>
  <c r="K17" i="21"/>
  <c r="K13" i="21"/>
  <c r="K15" i="21"/>
  <c r="K16" i="21"/>
  <c r="K13" i="17"/>
  <c r="K15" i="17" s="1"/>
  <c r="K16" i="17"/>
  <c r="K20" i="17"/>
  <c r="K24" i="21"/>
  <c r="K19" i="17" l="1"/>
  <c r="K17" i="17"/>
  <c r="K19" i="21"/>
  <c r="K21" i="21" s="1"/>
  <c r="K23" i="21" l="1"/>
  <c r="K26" i="21" s="1"/>
  <c r="K22" i="17"/>
  <c r="K21" i="17"/>
  <c r="K25" i="21" l="1"/>
</calcChain>
</file>

<file path=xl/sharedStrings.xml><?xml version="1.0" encoding="utf-8"?>
<sst xmlns="http://schemas.openxmlformats.org/spreadsheetml/2006/main" count="52" uniqueCount="29">
  <si>
    <t>NOM DEL LICITADOR</t>
  </si>
  <si>
    <t>CORREU ELECTRÒNIC</t>
  </si>
  <si>
    <t>TELÈFON CONTACTE</t>
  </si>
  <si>
    <t>Codi material</t>
  </si>
  <si>
    <t>Descripció tècnica del material</t>
  </si>
  <si>
    <t>Qt. aprox anuals</t>
  </si>
  <si>
    <t>Preu màxim unitari</t>
  </si>
  <si>
    <t>Marca</t>
  </si>
  <si>
    <t>Referència</t>
  </si>
  <si>
    <t>Embalatge</t>
  </si>
  <si>
    <t>Preu unitari ofert s/IVA</t>
  </si>
  <si>
    <t>% IVA</t>
  </si>
  <si>
    <t>Pressupost S/IVA</t>
  </si>
  <si>
    <t xml:space="preserve">Oferta licitador anual s/iva </t>
  </si>
  <si>
    <t>Pressupost màxim anual s/iva</t>
  </si>
  <si>
    <t>Diferència (import s/iva)</t>
  </si>
  <si>
    <t>Placa electroquirúrgica de dos segments neutre adult i pediàtric</t>
  </si>
  <si>
    <t>Electrodes desfibril.lador portÀtil AED3</t>
  </si>
  <si>
    <t>Oferta licitador total s/iva (4 anys)</t>
  </si>
  <si>
    <t xml:space="preserve">Pressupost màxim de licitació s/iva (4 anys) </t>
  </si>
  <si>
    <t>Oferta licitador total a/iva (4 anys)</t>
  </si>
  <si>
    <t>Electrodes Multifunció per RCP</t>
  </si>
  <si>
    <t>Electrodes per cardioversio</t>
  </si>
  <si>
    <t>Unitats/ caixa</t>
  </si>
  <si>
    <t>Paper Desfibril.lador 80*120*200</t>
  </si>
  <si>
    <t>Electrodes Multifunció pediatric</t>
  </si>
  <si>
    <t>LOT 1 ELECTRODES PER DESFIBRILADORS ZOLL 400B +300B +AED3</t>
  </si>
  <si>
    <t>LOT 2. PLACA ELETROQUIRÚRGICA DE DOS SEGMENTS NEUTRE ADULT I PEDIATRIC</t>
  </si>
  <si>
    <t>CSI2025103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</si>
</sst>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#,##0.00\ &quot;€&quot;"/>
    <numFmt numFmtId="165" formatCode="#,##0.0000"/>
    <numFmt numFmtId="166" formatCode="#,##0.0000\ &quot;€&quot;"/>
    <numFmt numFmtId="167" formatCode="#,##0.000\ &quot;€&quot;"/>
    <numFmt numFmtId="168" formatCode="#,##0.000\ _€"/>
    <numFmt numFmtId="169" formatCode="#,##0.000\ [$€-C0A]"/>
    <numFmt numFmtId="170" formatCode="#,##0.000\ &quot;€&quot;;\-#,##0.000\ &quot;€&quot;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TradeGothic"/>
      <family val="2"/>
    </font>
    <font>
      <b/>
      <sz val="10"/>
      <name val="TradeGothic"/>
      <family val="2"/>
    </font>
    <font>
      <sz val="10"/>
      <color indexed="48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b/>
      <sz val="10"/>
      <color rgb="FF7030A0"/>
      <name val="TradeGothic"/>
    </font>
    <font>
      <sz val="10"/>
      <color theme="1"/>
      <name val="Arial"/>
      <family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</cellStyleXfs>
  <cellXfs count="67">
    <xf numFmtId="0" fontId="0" fillId="0" borderId="0" xfId="0"/>
    <xf numFmtId="0" fontId="5" fillId="2" borderId="0" xfId="0" applyFont="1" applyFill="1" applyAlignment="1">
      <alignment horizontal="center" vertical="center" wrapText="1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6" fillId="2" borderId="0" xfId="0" applyFont="1" applyFill="1"/>
    <xf numFmtId="0" fontId="1" fillId="2" borderId="0" xfId="0" applyFont="1" applyFill="1" applyAlignment="1" applyProtection="1">
      <alignment vertical="center" wrapText="1"/>
      <protection locked="0"/>
    </xf>
    <xf numFmtId="165" fontId="1" fillId="2" borderId="0" xfId="0" applyNumberFormat="1" applyFont="1" applyFill="1" applyAlignment="1" applyProtection="1">
      <alignment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Alignment="1" applyProtection="1">
      <alignment vertical="center" wrapText="1"/>
      <protection locked="0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3" fontId="1" fillId="2" borderId="0" xfId="0" applyNumberFormat="1" applyFont="1" applyFill="1" applyAlignment="1" applyProtection="1">
      <alignment vertical="center" wrapText="1"/>
      <protection locked="0"/>
    </xf>
    <xf numFmtId="165" fontId="1" fillId="2" borderId="0" xfId="0" applyNumberFormat="1" applyFont="1" applyFill="1" applyAlignment="1">
      <alignment vertical="center" wrapText="1"/>
    </xf>
    <xf numFmtId="9" fontId="1" fillId="2" borderId="0" xfId="0" applyNumberFormat="1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 wrapText="1"/>
      <protection locked="0"/>
    </xf>
    <xf numFmtId="9" fontId="4" fillId="2" borderId="0" xfId="0" applyNumberFormat="1" applyFont="1" applyFill="1" applyAlignment="1" applyProtection="1">
      <alignment vertical="center"/>
      <protection locked="0"/>
    </xf>
    <xf numFmtId="3" fontId="10" fillId="2" borderId="1" xfId="0" applyNumberFormat="1" applyFont="1" applyFill="1" applyBorder="1" applyAlignment="1">
      <alignment horizontal="center" vertical="center" wrapText="1"/>
    </xf>
    <xf numFmtId="167" fontId="1" fillId="2" borderId="1" xfId="0" applyNumberFormat="1" applyFont="1" applyFill="1" applyBorder="1" applyAlignment="1">
      <alignment horizontal="center" vertical="center" wrapText="1"/>
    </xf>
    <xf numFmtId="168" fontId="4" fillId="2" borderId="9" xfId="0" applyNumberFormat="1" applyFont="1" applyFill="1" applyBorder="1" applyAlignment="1" applyProtection="1">
      <alignment horizontal="left" vertical="center"/>
      <protection locked="0"/>
    </xf>
    <xf numFmtId="9" fontId="4" fillId="2" borderId="10" xfId="0" applyNumberFormat="1" applyFont="1" applyFill="1" applyBorder="1" applyAlignment="1" applyProtection="1">
      <alignment horizontal="left" vertical="center"/>
      <protection locked="0"/>
    </xf>
    <xf numFmtId="169" fontId="4" fillId="2" borderId="10" xfId="0" applyNumberFormat="1" applyFont="1" applyFill="1" applyBorder="1" applyAlignment="1" applyProtection="1">
      <alignment horizontal="left" vertical="center"/>
      <protection locked="0"/>
    </xf>
    <xf numFmtId="9" fontId="4" fillId="2" borderId="11" xfId="0" applyNumberFormat="1" applyFont="1" applyFill="1" applyBorder="1" applyAlignment="1" applyProtection="1">
      <alignment horizontal="left" vertical="center"/>
      <protection locked="0"/>
    </xf>
    <xf numFmtId="168" fontId="4" fillId="2" borderId="13" xfId="0" applyNumberFormat="1" applyFont="1" applyFill="1" applyBorder="1" applyAlignment="1" applyProtection="1">
      <alignment vertical="center"/>
      <protection locked="0"/>
    </xf>
    <xf numFmtId="9" fontId="4" fillId="2" borderId="14" xfId="0" applyNumberFormat="1" applyFont="1" applyFill="1" applyBorder="1" applyAlignment="1" applyProtection="1">
      <alignment vertical="center"/>
      <protection locked="0"/>
    </xf>
    <xf numFmtId="169" fontId="4" fillId="2" borderId="14" xfId="0" applyNumberFormat="1" applyFont="1" applyFill="1" applyBorder="1" applyAlignment="1" applyProtection="1">
      <alignment vertical="center"/>
      <protection locked="0"/>
    </xf>
    <xf numFmtId="9" fontId="4" fillId="2" borderId="15" xfId="0" applyNumberFormat="1" applyFont="1" applyFill="1" applyBorder="1" applyAlignment="1" applyProtection="1">
      <alignment vertical="center"/>
      <protection locked="0"/>
    </xf>
    <xf numFmtId="168" fontId="1" fillId="2" borderId="0" xfId="0" applyNumberFormat="1" applyFont="1" applyFill="1" applyAlignment="1" applyProtection="1">
      <alignment vertical="center" wrapText="1"/>
      <protection locked="0"/>
    </xf>
    <xf numFmtId="169" fontId="1" fillId="2" borderId="0" xfId="0" applyNumberFormat="1" applyFont="1" applyFill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1" xfId="3" applyBorder="1" applyAlignment="1">
      <alignment horizontal="left" vertical="center" wrapText="1"/>
    </xf>
    <xf numFmtId="170" fontId="6" fillId="2" borderId="0" xfId="0" applyNumberFormat="1" applyFont="1" applyFill="1"/>
    <xf numFmtId="170" fontId="4" fillId="2" borderId="7" xfId="0" applyNumberFormat="1" applyFont="1" applyFill="1" applyBorder="1" applyAlignment="1">
      <alignment vertical="center"/>
    </xf>
    <xf numFmtId="170" fontId="4" fillId="2" borderId="6" xfId="0" applyNumberFormat="1" applyFont="1" applyFill="1" applyBorder="1" applyAlignment="1" applyProtection="1">
      <alignment vertical="center"/>
      <protection locked="0"/>
    </xf>
    <xf numFmtId="170" fontId="1" fillId="2" borderId="0" xfId="0" applyNumberFormat="1" applyFont="1" applyFill="1" applyAlignment="1" applyProtection="1">
      <alignment horizontal="center" vertical="center" wrapText="1"/>
      <protection locked="0"/>
    </xf>
    <xf numFmtId="167" fontId="1" fillId="0" borderId="1" xfId="0" applyNumberFormat="1" applyFont="1" applyBorder="1" applyAlignment="1">
      <alignment horizontal="center" vertical="center" wrapText="1"/>
    </xf>
    <xf numFmtId="0" fontId="1" fillId="0" borderId="1" xfId="2" applyBorder="1" applyAlignment="1">
      <alignment vertical="center" wrapText="1"/>
    </xf>
    <xf numFmtId="0" fontId="1" fillId="0" borderId="1" xfId="2" applyBorder="1" applyAlignment="1">
      <alignment horizontal="left" vertical="center"/>
    </xf>
    <xf numFmtId="3" fontId="1" fillId="0" borderId="1" xfId="0" applyNumberFormat="1" applyFont="1" applyBorder="1" applyAlignment="1" applyProtection="1">
      <alignment vertical="center" wrapText="1"/>
      <protection locked="0"/>
    </xf>
    <xf numFmtId="9" fontId="1" fillId="0" borderId="1" xfId="0" applyNumberFormat="1" applyFont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>
      <alignment vertical="center"/>
    </xf>
    <xf numFmtId="170" fontId="1" fillId="0" borderId="1" xfId="1" applyNumberFormat="1" applyFont="1" applyBorder="1" applyAlignment="1" applyProtection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168" fontId="9" fillId="4" borderId="12" xfId="0" applyNumberFormat="1" applyFont="1" applyFill="1" applyBorder="1" applyAlignment="1" applyProtection="1">
      <alignment horizontal="left" vertical="center"/>
      <protection locked="0"/>
    </xf>
    <xf numFmtId="164" fontId="9" fillId="4" borderId="2" xfId="0" applyNumberFormat="1" applyFont="1" applyFill="1" applyBorder="1" applyAlignment="1" applyProtection="1">
      <alignment horizontal="left" vertical="center" wrapText="1"/>
      <protection locked="0"/>
    </xf>
    <xf numFmtId="169" fontId="9" fillId="4" borderId="2" xfId="0" applyNumberFormat="1" applyFont="1" applyFill="1" applyBorder="1" applyAlignment="1" applyProtection="1">
      <alignment horizontal="left" vertical="center" wrapText="1"/>
      <protection locked="0"/>
    </xf>
    <xf numFmtId="164" fontId="9" fillId="4" borderId="8" xfId="0" applyNumberFormat="1" applyFont="1" applyFill="1" applyBorder="1" applyAlignment="1" applyProtection="1">
      <alignment horizontal="left" vertical="center" wrapText="1"/>
      <protection locked="0"/>
    </xf>
    <xf numFmtId="168" fontId="9" fillId="4" borderId="17" xfId="0" applyNumberFormat="1" applyFont="1" applyFill="1" applyBorder="1" applyAlignment="1" applyProtection="1">
      <alignment horizontal="left" vertical="center"/>
      <protection locked="0"/>
    </xf>
    <xf numFmtId="168" fontId="9" fillId="4" borderId="18" xfId="0" applyNumberFormat="1" applyFont="1" applyFill="1" applyBorder="1" applyAlignment="1" applyProtection="1">
      <alignment horizontal="left" vertical="center"/>
      <protection locked="0"/>
    </xf>
    <xf numFmtId="168" fontId="9" fillId="4" borderId="19" xfId="0" applyNumberFormat="1" applyFont="1" applyFill="1" applyBorder="1" applyAlignment="1" applyProtection="1">
      <alignment horizontal="left" vertical="center"/>
      <protection locked="0"/>
    </xf>
    <xf numFmtId="170" fontId="9" fillId="4" borderId="5" xfId="0" applyNumberFormat="1" applyFont="1" applyFill="1" applyBorder="1" applyAlignment="1" applyProtection="1">
      <alignment vertical="center" wrapText="1"/>
      <protection locked="0"/>
    </xf>
    <xf numFmtId="170" fontId="9" fillId="4" borderId="20" xfId="0" applyNumberFormat="1" applyFont="1" applyFill="1" applyBorder="1" applyAlignment="1" applyProtection="1">
      <alignment vertical="center" wrapText="1"/>
      <protection locked="0"/>
    </xf>
    <xf numFmtId="170" fontId="9" fillId="4" borderId="16" xfId="0" applyNumberFormat="1" applyFont="1" applyFill="1" applyBorder="1" applyAlignment="1" applyProtection="1">
      <alignment horizontal="right" vertical="center" wrapText="1"/>
      <protection locked="0"/>
    </xf>
    <xf numFmtId="3" fontId="1" fillId="2" borderId="1" xfId="0" applyNumberFormat="1" applyFont="1" applyFill="1" applyBorder="1" applyAlignment="1" applyProtection="1">
      <alignment vertical="center" wrapText="1"/>
      <protection locked="0"/>
    </xf>
    <xf numFmtId="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70" fontId="1" fillId="2" borderId="1" xfId="1" applyNumberFormat="1" applyFont="1" applyFill="1" applyBorder="1" applyAlignment="1" applyProtection="1">
      <alignment vertical="center" wrapText="1"/>
    </xf>
    <xf numFmtId="0" fontId="1" fillId="2" borderId="1" xfId="2" applyFill="1" applyBorder="1" applyAlignment="1">
      <alignment vertical="center" wrapText="1"/>
    </xf>
    <xf numFmtId="0" fontId="1" fillId="2" borderId="1" xfId="2" applyFill="1" applyBorder="1" applyAlignment="1">
      <alignment horizontal="left" vertical="center"/>
    </xf>
    <xf numFmtId="168" fontId="9" fillId="4" borderId="12" xfId="0" applyNumberFormat="1" applyFont="1" applyFill="1" applyBorder="1" applyAlignment="1" applyProtection="1">
      <alignment horizontal="left" vertical="center"/>
      <protection locked="0"/>
    </xf>
    <xf numFmtId="168" fontId="9" fillId="4" borderId="2" xfId="0" applyNumberFormat="1" applyFont="1" applyFill="1" applyBorder="1" applyAlignment="1" applyProtection="1">
      <alignment horizontal="left" vertical="center"/>
      <protection locked="0"/>
    </xf>
    <xf numFmtId="168" fontId="9" fillId="4" borderId="8" xfId="0" applyNumberFormat="1" applyFont="1" applyFill="1" applyBorder="1" applyAlignment="1" applyProtection="1">
      <alignment horizontal="left" vertical="center"/>
      <protection locked="0"/>
    </xf>
    <xf numFmtId="0" fontId="11" fillId="3" borderId="0" xfId="0" applyFont="1" applyFill="1" applyAlignment="1" applyProtection="1">
      <alignment horizontal="left" vertical="center" wrapText="1"/>
      <protection locked="0"/>
    </xf>
    <xf numFmtId="0" fontId="7" fillId="2" borderId="0" xfId="0" applyFont="1" applyFill="1" applyAlignment="1" applyProtection="1">
      <alignment horizontal="right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166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left" vertical="center" wrapText="1"/>
      <protection locked="0"/>
    </xf>
  </cellXfs>
  <cellStyles count="4">
    <cellStyle name="Euro" xfId="1" xr:uid="{00000000-0005-0000-0000-000000000000}"/>
    <cellStyle name="Normal" xfId="0" builtinId="0"/>
    <cellStyle name="Normal 2" xfId="3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1043305</xdr:colOff>
      <xdr:row>3</xdr:row>
      <xdr:rowOff>156210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24330" cy="6419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1043305</xdr:colOff>
      <xdr:row>3</xdr:row>
      <xdr:rowOff>156210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24330" cy="6419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5:M26"/>
  <sheetViews>
    <sheetView tabSelected="1" workbookViewId="0">
      <selection activeCell="C21" sqref="C21"/>
    </sheetView>
  </sheetViews>
  <sheetFormatPr defaultColWidth="11.42578125" defaultRowHeight="12.75"/>
  <cols>
    <col min="1" max="1" width="8.7109375" style="3" customWidth="1"/>
    <col min="2" max="2" width="49.5703125" style="3" customWidth="1"/>
    <col min="3" max="3" width="19.5703125" style="3" customWidth="1"/>
    <col min="4" max="4" width="21.5703125" style="3" customWidth="1"/>
    <col min="5" max="5" width="11.5703125" style="3" customWidth="1"/>
    <col min="6" max="7" width="10.7109375" style="3" customWidth="1"/>
    <col min="8" max="8" width="10.5703125" style="3" customWidth="1"/>
    <col min="9" max="9" width="11.42578125" style="3"/>
    <col min="10" max="10" width="6.85546875" style="3" customWidth="1"/>
    <col min="11" max="11" width="12.7109375" style="3" bestFit="1" customWidth="1"/>
    <col min="12" max="16384" width="11.42578125" style="3"/>
  </cols>
  <sheetData>
    <row r="5" spans="1:13" ht="12.75" customHeight="1">
      <c r="A5" s="62" t="s">
        <v>28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4"/>
      <c r="M5" s="4"/>
    </row>
    <row r="6" spans="1:13">
      <c r="A6" s="4"/>
      <c r="B6" s="4"/>
      <c r="C6" s="4"/>
      <c r="D6" s="4"/>
      <c r="E6" s="4"/>
      <c r="F6" s="4"/>
      <c r="G6" s="4"/>
      <c r="H6" s="4"/>
      <c r="I6" s="4"/>
      <c r="J6" s="5"/>
      <c r="K6" s="2"/>
      <c r="L6" s="4"/>
      <c r="M6" s="4"/>
    </row>
    <row r="7" spans="1:13" ht="13.5" thickBot="1">
      <c r="A7" s="63" t="s">
        <v>0</v>
      </c>
      <c r="B7" s="63"/>
      <c r="C7" s="6"/>
      <c r="D7" s="6"/>
      <c r="E7" s="6"/>
      <c r="F7" s="6"/>
      <c r="G7" s="6"/>
      <c r="H7" s="64" t="s">
        <v>1</v>
      </c>
      <c r="I7" s="64"/>
      <c r="J7" s="6"/>
      <c r="K7" s="6"/>
      <c r="L7" s="4"/>
      <c r="M7" s="4"/>
    </row>
    <row r="8" spans="1:13">
      <c r="A8" s="7"/>
      <c r="B8" s="7"/>
      <c r="C8" s="7"/>
      <c r="D8" s="4"/>
      <c r="E8" s="4"/>
      <c r="F8" s="4"/>
      <c r="G8" s="4"/>
      <c r="H8" s="65" t="s">
        <v>2</v>
      </c>
      <c r="I8" s="65"/>
      <c r="J8" s="4"/>
      <c r="K8" s="4"/>
      <c r="L8" s="4"/>
      <c r="M8" s="4"/>
    </row>
    <row r="9" spans="1:13">
      <c r="A9" s="8"/>
      <c r="B9" s="9"/>
      <c r="C9" s="10"/>
      <c r="D9" s="9"/>
      <c r="E9" s="11"/>
      <c r="F9" s="11"/>
      <c r="G9" s="11"/>
      <c r="H9" s="11"/>
      <c r="I9" s="11"/>
      <c r="J9" s="12"/>
      <c r="K9" s="13"/>
      <c r="L9" s="14"/>
      <c r="M9" s="14"/>
    </row>
    <row r="10" spans="1:13">
      <c r="A10" s="66" t="s">
        <v>26</v>
      </c>
      <c r="B10" s="66"/>
      <c r="C10" s="66"/>
      <c r="D10" s="66"/>
      <c r="E10" s="11"/>
      <c r="F10" s="11"/>
      <c r="G10" s="11"/>
      <c r="H10" s="11"/>
      <c r="I10" s="11"/>
      <c r="J10" s="12"/>
      <c r="K10" s="13"/>
      <c r="L10" s="14"/>
      <c r="M10" s="14"/>
    </row>
    <row r="11" spans="1:13">
      <c r="A11" s="15"/>
      <c r="B11" s="15"/>
      <c r="C11" s="15"/>
      <c r="D11" s="15"/>
      <c r="E11" s="16"/>
      <c r="F11" s="16"/>
      <c r="G11" s="16"/>
      <c r="H11" s="16"/>
      <c r="I11" s="16"/>
      <c r="J11" s="16"/>
      <c r="K11" s="16"/>
      <c r="L11" s="15"/>
      <c r="M11" s="15"/>
    </row>
    <row r="12" spans="1:13" ht="38.25">
      <c r="A12" s="43" t="s">
        <v>3</v>
      </c>
      <c r="B12" s="40" t="s">
        <v>4</v>
      </c>
      <c r="C12" s="40" t="s">
        <v>5</v>
      </c>
      <c r="D12" s="40" t="s">
        <v>6</v>
      </c>
      <c r="E12" s="42" t="s">
        <v>7</v>
      </c>
      <c r="F12" s="42" t="s">
        <v>8</v>
      </c>
      <c r="G12" s="42" t="s">
        <v>23</v>
      </c>
      <c r="H12" s="42" t="s">
        <v>9</v>
      </c>
      <c r="I12" s="42" t="s">
        <v>10</v>
      </c>
      <c r="J12" s="42" t="s">
        <v>11</v>
      </c>
      <c r="K12" s="42" t="s">
        <v>12</v>
      </c>
      <c r="L12" s="1"/>
      <c r="M12" s="2"/>
    </row>
    <row r="13" spans="1:13">
      <c r="A13" s="37">
        <v>53613</v>
      </c>
      <c r="B13" s="36" t="s">
        <v>17</v>
      </c>
      <c r="C13" s="17">
        <v>2</v>
      </c>
      <c r="D13" s="18">
        <v>135</v>
      </c>
      <c r="E13" s="38"/>
      <c r="F13" s="38"/>
      <c r="G13" s="38"/>
      <c r="H13" s="38"/>
      <c r="I13" s="35"/>
      <c r="J13" s="39"/>
      <c r="K13" s="41">
        <f t="shared" ref="K13:K17" si="0">I13*C13</f>
        <v>0</v>
      </c>
      <c r="L13" s="2"/>
      <c r="M13" s="2"/>
    </row>
    <row r="14" spans="1:13">
      <c r="A14" s="37">
        <v>59004</v>
      </c>
      <c r="B14" s="36" t="s">
        <v>25</v>
      </c>
      <c r="C14" s="17">
        <v>50</v>
      </c>
      <c r="D14" s="18">
        <v>85.3</v>
      </c>
      <c r="E14" s="38"/>
      <c r="F14" s="38"/>
      <c r="G14" s="38"/>
      <c r="H14" s="38"/>
      <c r="I14" s="35"/>
      <c r="J14" s="39"/>
      <c r="K14" s="41">
        <f t="shared" si="0"/>
        <v>0</v>
      </c>
      <c r="L14" s="2"/>
      <c r="M14" s="2"/>
    </row>
    <row r="15" spans="1:13">
      <c r="A15" s="37">
        <v>58980</v>
      </c>
      <c r="B15" s="36" t="s">
        <v>21</v>
      </c>
      <c r="C15" s="17">
        <v>250</v>
      </c>
      <c r="D15" s="18">
        <v>89.38</v>
      </c>
      <c r="E15" s="38"/>
      <c r="F15" s="38"/>
      <c r="G15" s="38"/>
      <c r="H15" s="38"/>
      <c r="I15" s="35"/>
      <c r="J15" s="39"/>
      <c r="K15" s="41">
        <f t="shared" si="0"/>
        <v>0</v>
      </c>
      <c r="L15" s="2"/>
      <c r="M15" s="2"/>
    </row>
    <row r="16" spans="1:13">
      <c r="A16" s="37">
        <v>59011</v>
      </c>
      <c r="B16" s="36" t="s">
        <v>22</v>
      </c>
      <c r="C16" s="17">
        <v>250</v>
      </c>
      <c r="D16" s="18">
        <v>35</v>
      </c>
      <c r="E16" s="38"/>
      <c r="F16" s="38"/>
      <c r="G16" s="38"/>
      <c r="H16" s="38"/>
      <c r="I16" s="35"/>
      <c r="J16" s="39"/>
      <c r="K16" s="41">
        <f t="shared" si="0"/>
        <v>0</v>
      </c>
      <c r="L16" s="2"/>
      <c r="M16" s="2"/>
    </row>
    <row r="17" spans="1:13">
      <c r="A17" s="58">
        <v>59056</v>
      </c>
      <c r="B17" s="57" t="s">
        <v>24</v>
      </c>
      <c r="C17" s="17">
        <v>228</v>
      </c>
      <c r="D17" s="18">
        <v>6.25</v>
      </c>
      <c r="E17" s="54"/>
      <c r="F17" s="54"/>
      <c r="G17" s="54"/>
      <c r="H17" s="54"/>
      <c r="I17" s="18"/>
      <c r="J17" s="55"/>
      <c r="K17" s="41">
        <f t="shared" si="0"/>
        <v>0</v>
      </c>
      <c r="L17" s="2"/>
      <c r="M17" s="2"/>
    </row>
    <row r="18" spans="1:13" ht="13.5" thickBot="1">
      <c r="K18" s="31"/>
    </row>
    <row r="19" spans="1:13">
      <c r="E19" s="19" t="s">
        <v>13</v>
      </c>
      <c r="F19" s="20"/>
      <c r="G19" s="20"/>
      <c r="H19" s="20"/>
      <c r="I19" s="21"/>
      <c r="J19" s="22"/>
      <c r="K19" s="32">
        <f>SUM(K13:K17)</f>
        <v>0</v>
      </c>
    </row>
    <row r="20" spans="1:13">
      <c r="E20" s="44" t="s">
        <v>14</v>
      </c>
      <c r="F20" s="45"/>
      <c r="G20" s="45"/>
      <c r="H20" s="45"/>
      <c r="I20" s="46"/>
      <c r="J20" s="47"/>
      <c r="K20" s="51">
        <f>C13*D13+C14*D14+C15*D15+C16*D16+C17*D17</f>
        <v>37055</v>
      </c>
    </row>
    <row r="21" spans="1:13" ht="13.5" thickBot="1">
      <c r="E21" s="23" t="s">
        <v>15</v>
      </c>
      <c r="F21" s="24"/>
      <c r="G21" s="24"/>
      <c r="H21" s="24"/>
      <c r="I21" s="25"/>
      <c r="J21" s="26"/>
      <c r="K21" s="33">
        <f>K20-K19</f>
        <v>37055</v>
      </c>
    </row>
    <row r="22" spans="1:13" ht="13.5" thickBot="1">
      <c r="E22" s="27"/>
      <c r="F22" s="4"/>
      <c r="G22" s="4"/>
      <c r="H22" s="4"/>
      <c r="I22" s="28"/>
      <c r="J22" s="5"/>
      <c r="K22" s="34"/>
    </row>
    <row r="23" spans="1:13">
      <c r="E23" s="19" t="s">
        <v>18</v>
      </c>
      <c r="F23" s="20"/>
      <c r="G23" s="20"/>
      <c r="H23" s="20"/>
      <c r="I23" s="21"/>
      <c r="J23" s="22"/>
      <c r="K23" s="32">
        <f>4*K19</f>
        <v>0</v>
      </c>
    </row>
    <row r="24" spans="1:13">
      <c r="E24" s="59" t="s">
        <v>19</v>
      </c>
      <c r="F24" s="60"/>
      <c r="G24" s="60"/>
      <c r="H24" s="60"/>
      <c r="I24" s="60"/>
      <c r="J24" s="61"/>
      <c r="K24" s="51">
        <f>K20*4</f>
        <v>148220</v>
      </c>
    </row>
    <row r="25" spans="1:13">
      <c r="E25" s="48" t="s">
        <v>20</v>
      </c>
      <c r="F25" s="49"/>
      <c r="G25" s="49"/>
      <c r="H25" s="49"/>
      <c r="I25" s="49"/>
      <c r="J25" s="50"/>
      <c r="K25" s="52">
        <f>K23+(K23*K18)</f>
        <v>0</v>
      </c>
    </row>
    <row r="26" spans="1:13" ht="13.5" thickBot="1">
      <c r="E26" s="23" t="s">
        <v>15</v>
      </c>
      <c r="F26" s="24"/>
      <c r="G26" s="24"/>
      <c r="H26" s="24"/>
      <c r="I26" s="25"/>
      <c r="J26" s="26"/>
      <c r="K26" s="33">
        <f>K24-K23</f>
        <v>148220</v>
      </c>
    </row>
  </sheetData>
  <mergeCells count="6">
    <mergeCell ref="E24:J24"/>
    <mergeCell ref="A5:K5"/>
    <mergeCell ref="A7:B7"/>
    <mergeCell ref="H7:I7"/>
    <mergeCell ref="H8:I8"/>
    <mergeCell ref="A10:D1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5:M22"/>
  <sheetViews>
    <sheetView workbookViewId="0">
      <selection activeCell="C19" sqref="C19"/>
    </sheetView>
  </sheetViews>
  <sheetFormatPr defaultColWidth="11.42578125" defaultRowHeight="12.75"/>
  <cols>
    <col min="1" max="1" width="8.7109375" style="3" customWidth="1"/>
    <col min="2" max="2" width="49.5703125" style="3" customWidth="1"/>
    <col min="3" max="3" width="19.5703125" style="3" customWidth="1"/>
    <col min="4" max="4" width="21.5703125" style="3" customWidth="1"/>
    <col min="5" max="5" width="11.5703125" style="3" customWidth="1"/>
    <col min="6" max="7" width="10.7109375" style="3" customWidth="1"/>
    <col min="8" max="8" width="10.5703125" style="3" customWidth="1"/>
    <col min="9" max="9" width="11.42578125" style="3"/>
    <col min="10" max="10" width="6.85546875" style="3" customWidth="1"/>
    <col min="11" max="11" width="11.7109375" style="3" bestFit="1" customWidth="1"/>
    <col min="12" max="16384" width="11.42578125" style="3"/>
  </cols>
  <sheetData>
    <row r="5" spans="1:13" ht="12.75" customHeight="1">
      <c r="A5" s="62" t="s">
        <v>28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4"/>
      <c r="M5" s="4"/>
    </row>
    <row r="6" spans="1:13">
      <c r="A6" s="4"/>
      <c r="B6" s="4"/>
      <c r="C6" s="4"/>
      <c r="D6" s="4"/>
      <c r="E6" s="4"/>
      <c r="F6" s="4"/>
      <c r="G6" s="4"/>
      <c r="H6" s="4"/>
      <c r="I6" s="4"/>
      <c r="J6" s="5"/>
      <c r="K6" s="2"/>
      <c r="L6" s="4"/>
      <c r="M6" s="4"/>
    </row>
    <row r="7" spans="1:13" ht="13.5" thickBot="1">
      <c r="A7" s="63" t="s">
        <v>0</v>
      </c>
      <c r="B7" s="63"/>
      <c r="C7" s="6"/>
      <c r="D7" s="6"/>
      <c r="E7" s="6"/>
      <c r="F7" s="6"/>
      <c r="G7" s="6"/>
      <c r="H7" s="64" t="s">
        <v>1</v>
      </c>
      <c r="I7" s="64"/>
      <c r="J7" s="6"/>
      <c r="K7" s="6"/>
      <c r="L7" s="4"/>
      <c r="M7" s="4"/>
    </row>
    <row r="8" spans="1:13">
      <c r="A8" s="7"/>
      <c r="B8" s="7"/>
      <c r="C8" s="7"/>
      <c r="D8" s="4"/>
      <c r="E8" s="4"/>
      <c r="F8" s="4"/>
      <c r="G8" s="4"/>
      <c r="H8" s="65" t="s">
        <v>2</v>
      </c>
      <c r="I8" s="65"/>
      <c r="J8" s="4"/>
      <c r="K8" s="4"/>
      <c r="L8" s="4"/>
      <c r="M8" s="4"/>
    </row>
    <row r="9" spans="1:13">
      <c r="A9" s="8"/>
      <c r="B9" s="9"/>
      <c r="C9" s="10"/>
      <c r="D9" s="9"/>
      <c r="E9" s="11"/>
      <c r="F9" s="11"/>
      <c r="G9" s="11"/>
      <c r="H9" s="11"/>
      <c r="I9" s="11"/>
      <c r="J9" s="12"/>
      <c r="K9" s="13"/>
      <c r="L9" s="14"/>
      <c r="M9" s="14"/>
    </row>
    <row r="10" spans="1:13" ht="12.75" customHeight="1">
      <c r="A10" s="66" t="s">
        <v>27</v>
      </c>
      <c r="B10" s="66"/>
      <c r="C10" s="66"/>
      <c r="D10" s="66"/>
      <c r="E10" s="66"/>
      <c r="F10" s="11"/>
      <c r="G10" s="11"/>
      <c r="H10" s="11"/>
      <c r="I10" s="11"/>
      <c r="J10" s="12"/>
      <c r="K10" s="13"/>
      <c r="L10" s="14"/>
      <c r="M10" s="14"/>
    </row>
    <row r="11" spans="1:13">
      <c r="A11" s="15"/>
      <c r="B11" s="15"/>
      <c r="C11" s="15"/>
      <c r="D11" s="15"/>
      <c r="E11" s="16"/>
      <c r="F11" s="16"/>
      <c r="G11" s="16"/>
      <c r="H11" s="16"/>
      <c r="I11" s="16"/>
      <c r="J11" s="16"/>
      <c r="K11" s="16"/>
      <c r="L11" s="15"/>
      <c r="M11" s="15"/>
    </row>
    <row r="12" spans="1:13" ht="38.25">
      <c r="A12" s="43" t="s">
        <v>3</v>
      </c>
      <c r="B12" s="40" t="s">
        <v>4</v>
      </c>
      <c r="C12" s="40" t="s">
        <v>5</v>
      </c>
      <c r="D12" s="40" t="s">
        <v>6</v>
      </c>
      <c r="E12" s="42" t="s">
        <v>7</v>
      </c>
      <c r="F12" s="42" t="s">
        <v>8</v>
      </c>
      <c r="G12" s="42" t="s">
        <v>23</v>
      </c>
      <c r="H12" s="42" t="s">
        <v>9</v>
      </c>
      <c r="I12" s="42" t="s">
        <v>10</v>
      </c>
      <c r="J12" s="42" t="s">
        <v>11</v>
      </c>
      <c r="K12" s="42" t="s">
        <v>12</v>
      </c>
      <c r="L12" s="1"/>
      <c r="M12" s="2"/>
    </row>
    <row r="13" spans="1:13" ht="25.5">
      <c r="A13" s="29">
        <v>37633</v>
      </c>
      <c r="B13" s="30" t="s">
        <v>16</v>
      </c>
      <c r="C13" s="17">
        <v>1005</v>
      </c>
      <c r="D13" s="18">
        <v>1.92</v>
      </c>
      <c r="E13" s="54"/>
      <c r="F13" s="54"/>
      <c r="G13" s="54"/>
      <c r="H13" s="54"/>
      <c r="I13" s="18"/>
      <c r="J13" s="55"/>
      <c r="K13" s="56">
        <f t="shared" ref="K13" si="0">I13*C13</f>
        <v>0</v>
      </c>
      <c r="L13" s="2"/>
      <c r="M13" s="2"/>
    </row>
    <row r="14" spans="1:13" ht="13.5" thickBot="1">
      <c r="K14" s="31"/>
    </row>
    <row r="15" spans="1:13">
      <c r="E15" s="19" t="s">
        <v>13</v>
      </c>
      <c r="F15" s="20"/>
      <c r="G15" s="20"/>
      <c r="H15" s="20"/>
      <c r="I15" s="21"/>
      <c r="J15" s="22"/>
      <c r="K15" s="32">
        <f>K13</f>
        <v>0</v>
      </c>
    </row>
    <row r="16" spans="1:13" ht="15" customHeight="1">
      <c r="E16" s="44" t="s">
        <v>14</v>
      </c>
      <c r="F16" s="45"/>
      <c r="G16" s="45"/>
      <c r="H16" s="45"/>
      <c r="I16" s="46"/>
      <c r="J16" s="47"/>
      <c r="K16" s="51">
        <f>SUM(C13*D13)</f>
        <v>1929.6</v>
      </c>
    </row>
    <row r="17" spans="5:11" ht="13.5" thickBot="1">
      <c r="E17" s="23" t="s">
        <v>15</v>
      </c>
      <c r="F17" s="24"/>
      <c r="G17" s="24"/>
      <c r="H17" s="24"/>
      <c r="I17" s="25"/>
      <c r="J17" s="26"/>
      <c r="K17" s="33">
        <f>K16-K15</f>
        <v>1929.6</v>
      </c>
    </row>
    <row r="18" spans="5:11" ht="13.5" thickBot="1">
      <c r="E18" s="27"/>
      <c r="F18" s="4"/>
      <c r="G18" s="4"/>
      <c r="H18" s="4"/>
      <c r="I18" s="28"/>
      <c r="J18" s="5"/>
      <c r="K18" s="34"/>
    </row>
    <row r="19" spans="5:11">
      <c r="E19" s="19" t="s">
        <v>18</v>
      </c>
      <c r="F19" s="20"/>
      <c r="G19" s="20"/>
      <c r="H19" s="20"/>
      <c r="I19" s="21"/>
      <c r="J19" s="22"/>
      <c r="K19" s="32">
        <f>4*K15</f>
        <v>0</v>
      </c>
    </row>
    <row r="20" spans="5:11">
      <c r="E20" s="59" t="s">
        <v>19</v>
      </c>
      <c r="F20" s="60"/>
      <c r="G20" s="60"/>
      <c r="H20" s="60"/>
      <c r="I20" s="60"/>
      <c r="J20" s="61"/>
      <c r="K20" s="53">
        <f>K16*4</f>
        <v>7718.4</v>
      </c>
    </row>
    <row r="21" spans="5:11">
      <c r="E21" s="48" t="s">
        <v>20</v>
      </c>
      <c r="F21" s="49"/>
      <c r="G21" s="49"/>
      <c r="H21" s="49"/>
      <c r="I21" s="49"/>
      <c r="J21" s="50"/>
      <c r="K21" s="52">
        <f>K19+(K19*K14)</f>
        <v>0</v>
      </c>
    </row>
    <row r="22" spans="5:11" ht="13.5" thickBot="1">
      <c r="E22" s="23" t="s">
        <v>15</v>
      </c>
      <c r="F22" s="24"/>
      <c r="G22" s="24"/>
      <c r="H22" s="24"/>
      <c r="I22" s="25"/>
      <c r="J22" s="26"/>
      <c r="K22" s="33">
        <f>K20-K19</f>
        <v>7718.4</v>
      </c>
    </row>
  </sheetData>
  <mergeCells count="6">
    <mergeCell ref="E20:J20"/>
    <mergeCell ref="A5:K5"/>
    <mergeCell ref="A7:B7"/>
    <mergeCell ref="H7:I7"/>
    <mergeCell ref="H8:I8"/>
    <mergeCell ref="A10:E10"/>
  </mergeCells>
  <pageMargins left="0.25" right="0.25" top="0.75" bottom="0.75" header="0.3" footer="0.3"/>
  <pageSetup paperSize="9" scale="6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LOT 1_Electrodes desf.port.AED3</vt:lpstr>
      <vt:lpstr>LOT 2_placa 2 segments neutre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Navarro</dc:creator>
  <cp:lastModifiedBy>Gabriela Rodriguez Garcia</cp:lastModifiedBy>
  <cp:lastPrinted>2024-06-04T06:43:15Z</cp:lastPrinted>
  <dcterms:created xsi:type="dcterms:W3CDTF">2013-12-19T11:41:32Z</dcterms:created>
  <dcterms:modified xsi:type="dcterms:W3CDTF">2025-10-01T10:10:27Z</dcterms:modified>
</cp:coreProperties>
</file>